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ymontenegrog\Downloads\"/>
    </mc:Choice>
  </mc:AlternateContent>
  <xr:revisionPtr revIDLastSave="0" documentId="8_{32264ABF-318F-9447-889C-67A69696F75E}" xr6:coauthVersionLast="47" xr6:coauthVersionMax="47" xr10:uidLastSave="{00000000-0000-0000-0000-000000000000}"/>
  <bookViews>
    <workbookView xWindow="0" yWindow="0" windowWidth="28800" windowHeight="12315" firstSheet="1" xr2:uid="{00000000-000D-0000-FFFF-FFFF00000000}"/>
  </bookViews>
  <sheets>
    <sheet name="IMG" sheetId="3" r:id="rId1"/>
    <sheet name="JUVENTUD" sheetId="5" r:id="rId2"/>
    <sheet name="VEJEZ" sheetId="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5" l="1"/>
  <c r="F17" i="3"/>
  <c r="E17" i="3"/>
  <c r="H6" i="3"/>
  <c r="F6" i="3"/>
  <c r="E6" i="3"/>
  <c r="G5" i="3"/>
  <c r="G4" i="3"/>
  <c r="F12" i="3"/>
  <c r="E12" i="3"/>
</calcChain>
</file>

<file path=xl/sharedStrings.xml><?xml version="1.0" encoding="utf-8"?>
<sst xmlns="http://schemas.openxmlformats.org/spreadsheetml/2006/main" count="72" uniqueCount="50">
  <si>
    <t xml:space="preserve">PROYECTO DE INVERSIÓN No.7938 - PRESUPUESTO ASIGNADO Y EJECUCIÓN VIGENCIA 2025. </t>
  </si>
  <si>
    <t xml:space="preserve">No. </t>
  </si>
  <si>
    <t>COMPONENTE</t>
  </si>
  <si>
    <t>APROPIACIÓN  PRESUPUESTAL 2025</t>
  </si>
  <si>
    <t>EJECUCIÓN PRESUPUESTAL (CRP)</t>
  </si>
  <si>
    <t>% DE AVANCE EN COMPROMISOS</t>
  </si>
  <si>
    <t>GIROS (PAGOS REALIZADOS)</t>
  </si>
  <si>
    <t>Transferencias Monetarias-IMG</t>
  </si>
  <si>
    <t>Transferencias Monetarias-JUVENTUD</t>
  </si>
  <si>
    <t>TOTALES</t>
  </si>
  <si>
    <t>APROPIACIÓN  PRESUPUESTAL 2024</t>
  </si>
  <si>
    <t>% DE AVANCE CORTE 31 DE DICIEMBRE 2024</t>
  </si>
  <si>
    <t>SALDO</t>
  </si>
  <si>
    <t xml:space="preserve">PROYECTO DE INVERSIÓN No.7918 - PRESUPUESTO ASIGNADO Y EJECUCIÓN VIGENCIA 2024. </t>
  </si>
  <si>
    <t>PRESUPUESTO COMPROMETIDO   2024 (CRP)</t>
  </si>
  <si>
    <t>% VALOR GIRADO</t>
  </si>
  <si>
    <t>Transferencias Monetarias</t>
  </si>
  <si>
    <t>Fuente: Dirección de Transferencias. Corte: 01/01/2024 al 15/04/2025
En el año 2024 se presentó el nuevo Proyecto 7938, con el cual se adelantó el proceso de armonización presupuestal y operativa, permitiendo la reorganización de los recursos y actividades inicialmente previstas. Como resultado de este proceso, se procedió al cierre del Proyecto 7918 para dar inicio a la ejecución de las transferencias monetarias a través del Proyecto 7938. Por tal razón, en la vigencia 2024 se visualizan dos proyectos, en tanto se realizó el empalme entre ambos durante el desarrollo del proceso de armonización.</t>
  </si>
  <si>
    <r>
      <t>El presupuesto asignado en el proyecto de inversión 7940 “</t>
    </r>
    <r>
      <rPr>
        <b/>
        <i/>
        <sz val="11"/>
        <color rgb="FF000000"/>
        <rFont val="Arial"/>
        <family val="2"/>
      </rPr>
      <t>Implementación de estrategias de inclusión social y productiva para la población joven en situación de pobreza y vulnerabilidad”</t>
    </r>
    <r>
      <rPr>
        <b/>
        <sz val="11"/>
        <color rgb="FF000000"/>
        <rFont val="Arial"/>
        <family val="2"/>
      </rPr>
      <t xml:space="preserve"> de la Subdirección para la Juventud 2do semestre 2024 y 2025</t>
    </r>
  </si>
  <si>
    <t>Actividad</t>
  </si>
  <si>
    <t>Tarea</t>
  </si>
  <si>
    <t>Presupuesto 2024</t>
  </si>
  <si>
    <t>Ejecutado 2024</t>
  </si>
  <si>
    <t>% de ejecución</t>
  </si>
  <si>
    <t>Presupuesto 2025</t>
  </si>
  <si>
    <t>01 - Beneficiar 40.000 jóvenes a través de una ruta de inclusión social y productiva con enfoque diferencial y de género.</t>
  </si>
  <si>
    <t>01 - Implementar una ruta de inclusión social y productiva asociada al programa de transferencias monetarias condicionadas para joven</t>
  </si>
  <si>
    <t xml:space="preserve">Fuente: Herramienta financiera interna – SEVEN. </t>
  </si>
  <si>
    <t>Corte: Vigencia 2025 - 31 de marzo de 2025. Vigencia 2024 - 31 de diciembre de 2024.</t>
  </si>
  <si>
    <t>Nota: Los recursos de la vigencia 2024 corresponde a lo ejecutados a partir del 01 de julio de 2024, fecha en la cual entro en ejecución el Proyecto de Inversión 7938, en el marco del plan de desarrollo “Bogotá Camina Segura”</t>
  </si>
  <si>
    <r>
      <t xml:space="preserve">Presupuesto asignado en Proyecto de Inversión 7740 </t>
    </r>
    <r>
      <rPr>
        <b/>
        <i/>
        <sz val="11"/>
        <rFont val="Aptos Narrow"/>
        <scheme val="minor"/>
      </rPr>
      <t xml:space="preserve">“Generación JÓVENES CON DERECHOS en Bogotá" </t>
    </r>
    <r>
      <rPr>
        <b/>
        <sz val="11"/>
        <rFont val="Aptos Narrow"/>
        <family val="2"/>
        <scheme val="minor"/>
      </rPr>
      <t>durante el primer semestre de 2024</t>
    </r>
  </si>
  <si>
    <t>Meta</t>
  </si>
  <si>
    <t>03 - Entregar a 28314 jóvenes transferencias monetarias condicionadas en el marco de la estrategia de oportunidades juveniles</t>
  </si>
  <si>
    <t>Corte: Vigencia 2024 - 31 de diciembre de 2024.</t>
  </si>
  <si>
    <r>
      <t>presupuesto asignado en el Proyecto de Inversión 7937 “</t>
    </r>
    <r>
      <rPr>
        <b/>
        <i/>
        <sz val="11"/>
        <rFont val="Arial"/>
        <family val="2"/>
      </rPr>
      <t>Generación de oportunidades para la inclusión social y productiva de las personas mayores en Bogotá D.C"</t>
    </r>
  </si>
  <si>
    <t>Tabla 1. Presupuesto Servicio Apoyos Economicos para Personas Mayores 2025</t>
  </si>
  <si>
    <t>VIGENCIA 2025</t>
  </si>
  <si>
    <t>APROPIACION</t>
  </si>
  <si>
    <t>PRESUPUESTO COMPROMETIDO</t>
  </si>
  <si>
    <t>% COMPROMETIDO</t>
  </si>
  <si>
    <t>Apoyos económicos Tipo D</t>
  </si>
  <si>
    <t>Fuente: Herramienta financiera BOGDATA fechas de corte: 15/04/2025</t>
  </si>
  <si>
    <r>
      <t>Presupuesto asignado en los Proyectos de Inversión 7770 “</t>
    </r>
    <r>
      <rPr>
        <b/>
        <i/>
        <sz val="11"/>
        <rFont val="Arial"/>
        <family val="2"/>
      </rPr>
      <t>Compromiso con el envejecimiento activo y una Bogotá cuidadora e incluyente</t>
    </r>
    <r>
      <rPr>
        <b/>
        <sz val="11"/>
        <rFont val="Arial"/>
        <family val="2"/>
      </rPr>
      <t>” y 7937 “</t>
    </r>
    <r>
      <rPr>
        <b/>
        <i/>
        <sz val="11"/>
        <rFont val="Arial"/>
        <family val="2"/>
      </rPr>
      <t>Generación de oportunidades para la inclusión social y productiva de las personas mayores en Bogotá</t>
    </r>
    <r>
      <rPr>
        <b/>
        <sz val="11"/>
        <rFont val="Arial"/>
        <family val="2"/>
      </rPr>
      <t>” de la Subdirección para la Vejez, en los programas de trasferencias monetarias en la vigencia 2024.</t>
    </r>
  </si>
  <si>
    <t>Tabla 2. Presupuesto servicio Apoyos Economicos para Personas Mayores 2024</t>
  </si>
  <si>
    <t>VIGENCIA 2024</t>
  </si>
  <si>
    <t>Apoyos económicos Tipo A, B Y B Desplazado</t>
  </si>
  <si>
    <t>Costos operativos</t>
  </si>
  <si>
    <t>Total general</t>
  </si>
  <si>
    <t>Fuente: Herramienta financiera BOGDATA fechas de corte: 31/12/2024</t>
  </si>
  <si>
    <t>De acuerdo con lo anterior, se precisa que para la vigencia 2024 en el Proyecto de Inversión 7770, el porcentaje del presupuesto comprometido equivale a un 100%. Así mismo, el porcentaje comprometido en el proyecto de inversión 7937 vigencia 2024 corresponde a un 99.34 %.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</si>
</sst>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$&quot;\ #,##0;[Red]\-&quot;$&quot;\ #,##0"/>
    <numFmt numFmtId="165" formatCode="_-&quot;$&quot;\ * #,##0.00_-;\-&quot;$&quot;\ * #,##0.00_-;_-&quot;$&quot;\ * &quot;-&quot;??_-;_-@_-"/>
    <numFmt numFmtId="166" formatCode="&quot;$&quot;\ #,##0.00"/>
    <numFmt numFmtId="167" formatCode="&quot;$&quot;\ #,##0"/>
    <numFmt numFmtId="168" formatCode="#,##0_ ;\-#,##0\ "/>
    <numFmt numFmtId="169" formatCode="_-&quot;$&quot;\ * #,##0_-;\-&quot;$&quot;\ * #,##0_-;_-&quot;$&quot;\ * &quot;-&quot;??_-;_-@_-"/>
  </numFmts>
  <fonts count="2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name val="Arial"/>
      <family val="2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2"/>
      <name val="Arial"/>
      <family val="2"/>
    </font>
    <font>
      <b/>
      <sz val="10"/>
      <name val="Aptos Narrow"/>
      <scheme val="minor"/>
    </font>
    <font>
      <sz val="8"/>
      <color theme="1"/>
      <name val="Aptos Narrow"/>
      <family val="2"/>
      <scheme val="minor"/>
    </font>
    <font>
      <sz val="8"/>
      <color rgb="FF000000"/>
      <name val="Arial"/>
      <family val="2"/>
    </font>
    <font>
      <sz val="8"/>
      <color theme="1"/>
      <name val="Times New Roman"/>
      <family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1"/>
      <color rgb="FF000000"/>
      <name val="Arial"/>
      <family val="2"/>
    </font>
    <font>
      <sz val="10"/>
      <color theme="1"/>
      <name val="Times New Roman"/>
      <family val="1"/>
    </font>
    <font>
      <sz val="9"/>
      <color theme="1"/>
      <name val="Arial Narrow"/>
      <family val="2"/>
    </font>
    <font>
      <sz val="11"/>
      <color rgb="FF000000"/>
      <name val="Arial Narrow"/>
      <family val="2"/>
    </font>
    <font>
      <sz val="11"/>
      <color theme="1"/>
      <name val="Arial Narrow"/>
      <family val="2"/>
    </font>
    <font>
      <b/>
      <i/>
      <sz val="11"/>
      <color rgb="FF000000"/>
      <name val="Arial"/>
      <family val="2"/>
    </font>
    <font>
      <b/>
      <sz val="11"/>
      <color rgb="FF000000"/>
      <name val="Arial Narrow"/>
      <family val="2"/>
    </font>
    <font>
      <b/>
      <i/>
      <sz val="11"/>
      <name val="Aptos Narrow"/>
      <scheme val="minor"/>
    </font>
    <font>
      <b/>
      <sz val="1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wrapText="1"/>
    </xf>
    <xf numFmtId="166" fontId="2" fillId="0" borderId="0" xfId="0" applyNumberFormat="1" applyFont="1" applyAlignment="1">
      <alignment horizontal="center" vertical="center" wrapText="1"/>
    </xf>
    <xf numFmtId="166" fontId="6" fillId="3" borderId="2" xfId="0" applyNumberFormat="1" applyFont="1" applyFill="1" applyBorder="1" applyAlignment="1">
      <alignment horizontal="center" vertical="center"/>
    </xf>
    <xf numFmtId="166" fontId="6" fillId="3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>
      <alignment vertical="center"/>
    </xf>
    <xf numFmtId="167" fontId="6" fillId="3" borderId="2" xfId="0" applyNumberFormat="1" applyFont="1" applyFill="1" applyBorder="1" applyAlignment="1">
      <alignment vertical="center"/>
    </xf>
    <xf numFmtId="10" fontId="6" fillId="3" borderId="2" xfId="0" applyNumberFormat="1" applyFont="1" applyFill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66" fontId="0" fillId="0" borderId="2" xfId="0" applyNumberFormat="1" applyBorder="1" applyAlignment="1">
      <alignment vertical="center"/>
    </xf>
    <xf numFmtId="167" fontId="0" fillId="0" borderId="2" xfId="0" applyNumberFormat="1" applyBorder="1" applyAlignment="1">
      <alignment horizontal="right" vertical="center"/>
    </xf>
    <xf numFmtId="167" fontId="3" fillId="2" borderId="2" xfId="1" applyNumberFormat="1" applyFont="1" applyFill="1" applyBorder="1" applyAlignment="1">
      <alignment horizontal="right" vertical="center" wrapText="1"/>
    </xf>
    <xf numFmtId="10" fontId="0" fillId="0" borderId="2" xfId="0" applyNumberFormat="1" applyBorder="1" applyAlignment="1">
      <alignment horizontal="center" vertical="center"/>
    </xf>
    <xf numFmtId="167" fontId="0" fillId="0" borderId="2" xfId="0" applyNumberFormat="1" applyBorder="1" applyAlignment="1">
      <alignment vertical="center"/>
    </xf>
    <xf numFmtId="0" fontId="0" fillId="0" borderId="0" xfId="0" applyAlignment="1">
      <alignment vertical="center"/>
    </xf>
    <xf numFmtId="166" fontId="2" fillId="3" borderId="2" xfId="0" applyNumberFormat="1" applyFont="1" applyFill="1" applyBorder="1" applyAlignment="1">
      <alignment vertical="center"/>
    </xf>
    <xf numFmtId="166" fontId="6" fillId="3" borderId="3" xfId="0" applyNumberFormat="1" applyFont="1" applyFill="1" applyBorder="1" applyAlignment="1">
      <alignment horizontal="center" vertical="center" wrapText="1"/>
    </xf>
    <xf numFmtId="168" fontId="3" fillId="0" borderId="2" xfId="1" applyNumberFormat="1" applyFont="1" applyBorder="1" applyAlignment="1">
      <alignment horizontal="justify" vertical="center" wrapText="1"/>
    </xf>
    <xf numFmtId="169" fontId="3" fillId="0" borderId="2" xfId="1" applyNumberFormat="1" applyFont="1" applyBorder="1" applyAlignment="1">
      <alignment horizontal="left" vertical="center" wrapText="1"/>
    </xf>
    <xf numFmtId="10" fontId="5" fillId="0" borderId="2" xfId="2" applyNumberFormat="1" applyFont="1" applyBorder="1" applyAlignment="1">
      <alignment horizontal="right" vertical="center" wrapText="1"/>
    </xf>
    <xf numFmtId="169" fontId="3" fillId="0" borderId="0" xfId="1" applyNumberFormat="1" applyFont="1" applyFill="1" applyBorder="1" applyAlignment="1">
      <alignment horizontal="left" vertical="center" wrapText="1"/>
    </xf>
    <xf numFmtId="10" fontId="5" fillId="0" borderId="0" xfId="2" applyNumberFormat="1" applyFont="1" applyFill="1" applyBorder="1" applyAlignment="1">
      <alignment horizontal="right" vertical="center" wrapText="1"/>
    </xf>
    <xf numFmtId="169" fontId="4" fillId="0" borderId="0" xfId="1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10" fontId="5" fillId="3" borderId="2" xfId="2" applyNumberFormat="1" applyFont="1" applyFill="1" applyBorder="1" applyAlignment="1">
      <alignment horizontal="right" vertical="center" wrapText="1"/>
    </xf>
    <xf numFmtId="1" fontId="7" fillId="3" borderId="2" xfId="0" applyNumberFormat="1" applyFont="1" applyFill="1" applyBorder="1" applyAlignment="1">
      <alignment horizontal="center" vertical="center"/>
    </xf>
    <xf numFmtId="168" fontId="8" fillId="3" borderId="2" xfId="1" applyNumberFormat="1" applyFont="1" applyFill="1" applyBorder="1" applyAlignment="1">
      <alignment horizontal="justify" vertical="center" wrapText="1"/>
    </xf>
    <xf numFmtId="169" fontId="8" fillId="3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10" fontId="13" fillId="4" borderId="5" xfId="0" applyNumberFormat="1" applyFont="1" applyFill="1" applyBorder="1" applyAlignment="1">
      <alignment horizontal="center" vertical="center"/>
    </xf>
    <xf numFmtId="164" fontId="14" fillId="4" borderId="5" xfId="0" applyNumberFormat="1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vertical="center"/>
    </xf>
    <xf numFmtId="10" fontId="13" fillId="0" borderId="5" xfId="0" applyNumberFormat="1" applyFont="1" applyBorder="1" applyAlignment="1">
      <alignment horizontal="center" vertical="center"/>
    </xf>
    <xf numFmtId="164" fontId="13" fillId="5" borderId="5" xfId="0" applyNumberFormat="1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vertical="center"/>
    </xf>
    <xf numFmtId="0" fontId="13" fillId="5" borderId="1" xfId="0" applyFont="1" applyFill="1" applyBorder="1" applyAlignment="1">
      <alignment vertical="center" wrapText="1"/>
    </xf>
    <xf numFmtId="0" fontId="14" fillId="4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justify" vertical="center"/>
    </xf>
    <xf numFmtId="0" fontId="18" fillId="0" borderId="0" xfId="0" applyFont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64" fontId="13" fillId="0" borderId="5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164" fontId="20" fillId="0" borderId="2" xfId="0" applyNumberFormat="1" applyFont="1" applyBorder="1" applyAlignment="1">
      <alignment horizontal="center" vertical="center" wrapText="1"/>
    </xf>
    <xf numFmtId="10" fontId="20" fillId="0" borderId="2" xfId="0" applyNumberFormat="1" applyFont="1" applyBorder="1" applyAlignment="1">
      <alignment horizontal="center" vertical="center" wrapText="1"/>
    </xf>
    <xf numFmtId="164" fontId="20" fillId="0" borderId="0" xfId="0" applyNumberFormat="1" applyFont="1" applyAlignment="1">
      <alignment horizontal="center" vertical="center" wrapText="1"/>
    </xf>
    <xf numFmtId="0" fontId="21" fillId="0" borderId="0" xfId="0" applyFont="1"/>
    <xf numFmtId="0" fontId="0" fillId="0" borderId="0" xfId="0" applyAlignment="1">
      <alignment vertical="center" wrapText="1"/>
    </xf>
    <xf numFmtId="0" fontId="21" fillId="0" borderId="0" xfId="0" applyFont="1" applyAlignment="1">
      <alignment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3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13" fillId="0" borderId="4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5" fillId="3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 /><Relationship Id="rId3" Type="http://schemas.openxmlformats.org/officeDocument/2006/relationships/worksheet" Target="worksheets/sheet3.xml" /><Relationship Id="rId7" Type="http://schemas.openxmlformats.org/officeDocument/2006/relationships/calcChain" Target="calcChain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haredStrings" Target="sharedStrings.xml" /><Relationship Id="rId5" Type="http://schemas.openxmlformats.org/officeDocument/2006/relationships/styles" Target="styles.xml" /><Relationship Id="rId10" Type="http://schemas.openxmlformats.org/officeDocument/2006/relationships/customXml" Target="../customXml/item3.xml" /><Relationship Id="rId4" Type="http://schemas.openxmlformats.org/officeDocument/2006/relationships/theme" Target="theme/theme1.xml" /><Relationship Id="rId9" Type="http://schemas.openxmlformats.org/officeDocument/2006/relationships/customXml" Target="../customXml/item2.xml" 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L19"/>
  <sheetViews>
    <sheetView showGridLines="0" tabSelected="1" workbookViewId="0">
      <selection activeCell="E5" sqref="E5"/>
    </sheetView>
  </sheetViews>
  <sheetFormatPr defaultColWidth="11.43359375" defaultRowHeight="15" customHeight="1" x14ac:dyDescent="0.2"/>
  <cols>
    <col min="1" max="2" width="9.55078125" customWidth="1"/>
    <col min="4" max="4" width="39.546875" customWidth="1"/>
    <col min="5" max="5" width="24.75" customWidth="1"/>
    <col min="6" max="7" width="24.88671875" customWidth="1"/>
    <col min="8" max="8" width="17.484375" customWidth="1"/>
    <col min="9" max="9" width="19.90625" customWidth="1"/>
    <col min="10" max="13" width="14.2578125" customWidth="1"/>
  </cols>
  <sheetData>
    <row r="2" spans="3:12" ht="23.25" customHeight="1" x14ac:dyDescent="0.2">
      <c r="C2" s="58" t="s">
        <v>0</v>
      </c>
      <c r="D2" s="58"/>
      <c r="E2" s="58"/>
      <c r="F2" s="58"/>
      <c r="G2" s="58"/>
      <c r="H2" s="58"/>
    </row>
    <row r="3" spans="3:12" ht="27.75" x14ac:dyDescent="0.2">
      <c r="C3" s="3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</row>
    <row r="4" spans="3:12" s="14" customFormat="1" ht="20.25" customHeight="1" x14ac:dyDescent="0.2">
      <c r="C4" s="8">
        <v>1</v>
      </c>
      <c r="D4" s="9" t="s">
        <v>7</v>
      </c>
      <c r="E4" s="10">
        <v>617085468427</v>
      </c>
      <c r="F4" s="11">
        <v>242828541600</v>
      </c>
      <c r="G4" s="12">
        <f>+(F4*100%)/E4</f>
        <v>0.39350876665267986</v>
      </c>
      <c r="H4" s="13">
        <v>174520891200</v>
      </c>
    </row>
    <row r="5" spans="3:12" s="14" customFormat="1" ht="20.25" customHeight="1" x14ac:dyDescent="0.2">
      <c r="C5" s="8">
        <v>2</v>
      </c>
      <c r="D5" s="9" t="s">
        <v>8</v>
      </c>
      <c r="E5" s="10">
        <v>45900000000</v>
      </c>
      <c r="F5" s="11">
        <v>444200000</v>
      </c>
      <c r="G5" s="12">
        <f t="shared" ref="G5" si="0">+(F5*100%)/E5</f>
        <v>9.6775599128540307E-3</v>
      </c>
      <c r="H5" s="13">
        <v>427800000</v>
      </c>
    </row>
    <row r="6" spans="3:12" ht="27.75" customHeight="1" x14ac:dyDescent="0.2">
      <c r="C6" s="5"/>
      <c r="D6" s="5" t="s">
        <v>9</v>
      </c>
      <c r="E6" s="6">
        <f>+SUM(E4:E5)</f>
        <v>662985468427</v>
      </c>
      <c r="F6" s="6">
        <f>+SUM(F4:F5)</f>
        <v>243272741600</v>
      </c>
      <c r="G6" s="7">
        <v>0.36559999999999998</v>
      </c>
      <c r="H6" s="6">
        <f>+SUM(H4:H5)</f>
        <v>174948691200</v>
      </c>
    </row>
    <row r="8" spans="3:12" ht="23.25" customHeight="1" x14ac:dyDescent="0.2">
      <c r="C8" s="58" t="s">
        <v>0</v>
      </c>
      <c r="D8" s="58"/>
      <c r="E8" s="58"/>
      <c r="F8" s="58"/>
      <c r="G8" s="58"/>
      <c r="H8" s="58"/>
    </row>
    <row r="9" spans="3:12" ht="27.75" x14ac:dyDescent="0.2">
      <c r="C9" s="3" t="s">
        <v>1</v>
      </c>
      <c r="D9" s="4" t="s">
        <v>2</v>
      </c>
      <c r="E9" s="4" t="s">
        <v>10</v>
      </c>
      <c r="F9" s="4" t="s">
        <v>4</v>
      </c>
      <c r="G9" s="4" t="s">
        <v>11</v>
      </c>
      <c r="H9" s="4" t="s">
        <v>12</v>
      </c>
    </row>
    <row r="10" spans="3:12" s="14" customFormat="1" ht="21" customHeight="1" x14ac:dyDescent="0.2">
      <c r="C10" s="8">
        <v>1</v>
      </c>
      <c r="D10" s="9" t="s">
        <v>7</v>
      </c>
      <c r="E10" s="10">
        <v>289715088703</v>
      </c>
      <c r="F10" s="11">
        <v>218199767993</v>
      </c>
      <c r="G10" s="12">
        <v>0.75315293024550201</v>
      </c>
      <c r="H10" s="13">
        <v>71515320710</v>
      </c>
    </row>
    <row r="11" spans="3:12" s="14" customFormat="1" ht="21" customHeight="1" x14ac:dyDescent="0.2">
      <c r="C11" s="8">
        <v>2</v>
      </c>
      <c r="D11" s="9" t="s">
        <v>8</v>
      </c>
      <c r="E11" s="10">
        <v>2592000000</v>
      </c>
      <c r="F11" s="11">
        <v>886900000</v>
      </c>
      <c r="G11" s="12">
        <v>0.34216820987654323</v>
      </c>
      <c r="H11" s="13">
        <v>1705100000</v>
      </c>
    </row>
    <row r="12" spans="3:12" s="14" customFormat="1" ht="21" customHeight="1" x14ac:dyDescent="0.2">
      <c r="C12" s="15"/>
      <c r="D12" s="5" t="s">
        <v>9</v>
      </c>
      <c r="E12" s="6">
        <f>+SUM(E10:E11)</f>
        <v>292307088703</v>
      </c>
      <c r="F12" s="6">
        <f>+SUM(F10:F11)</f>
        <v>219086667993</v>
      </c>
      <c r="G12" s="7">
        <v>0.72445519682836101</v>
      </c>
      <c r="H12" s="6">
        <v>83656659720</v>
      </c>
      <c r="I12" s="23"/>
    </row>
    <row r="14" spans="3:12" ht="19.5" customHeight="1" x14ac:dyDescent="0.2">
      <c r="C14" s="58" t="s">
        <v>13</v>
      </c>
      <c r="D14" s="58"/>
      <c r="E14" s="58"/>
      <c r="F14" s="58"/>
      <c r="G14" s="58"/>
    </row>
    <row r="15" spans="3:12" s="1" customFormat="1" ht="27.75" x14ac:dyDescent="0.2">
      <c r="C15" s="16" t="s">
        <v>1</v>
      </c>
      <c r="D15" s="4" t="s">
        <v>2</v>
      </c>
      <c r="E15" s="4" t="s">
        <v>14</v>
      </c>
      <c r="F15" s="4" t="s">
        <v>12</v>
      </c>
      <c r="G15" s="4" t="s">
        <v>15</v>
      </c>
      <c r="H15" s="2"/>
      <c r="I15" s="2"/>
      <c r="J15" s="2"/>
      <c r="K15" s="2"/>
      <c r="L15" s="2"/>
    </row>
    <row r="16" spans="3:12" s="14" customFormat="1" ht="27.75" customHeight="1" x14ac:dyDescent="0.2">
      <c r="C16" s="8">
        <v>1</v>
      </c>
      <c r="D16" s="17" t="s">
        <v>16</v>
      </c>
      <c r="E16" s="18">
        <v>341801471360</v>
      </c>
      <c r="F16" s="18">
        <v>341801471360</v>
      </c>
      <c r="G16" s="19">
        <v>1</v>
      </c>
      <c r="H16" s="20"/>
      <c r="I16" s="20"/>
      <c r="J16" s="20"/>
      <c r="K16" s="20"/>
      <c r="L16" s="21"/>
    </row>
    <row r="17" spans="3:12" s="14" customFormat="1" ht="27.75" customHeight="1" x14ac:dyDescent="0.2">
      <c r="C17" s="25"/>
      <c r="D17" s="26" t="s">
        <v>9</v>
      </c>
      <c r="E17" s="27">
        <f>+SUM(E16:E16)</f>
        <v>341801471360</v>
      </c>
      <c r="F17" s="27">
        <f>+SUM(F16:F16)</f>
        <v>341801471360</v>
      </c>
      <c r="G17" s="24">
        <v>1</v>
      </c>
      <c r="H17" s="22"/>
      <c r="I17" s="22"/>
      <c r="J17" s="22"/>
      <c r="K17" s="22"/>
      <c r="L17" s="21"/>
    </row>
    <row r="19" spans="3:12" ht="46.5" customHeight="1" x14ac:dyDescent="0.2">
      <c r="C19" s="59" t="s">
        <v>17</v>
      </c>
      <c r="D19" s="59"/>
      <c r="E19" s="59"/>
      <c r="F19" s="59"/>
      <c r="G19" s="59"/>
      <c r="H19" s="59"/>
    </row>
  </sheetData>
  <mergeCells count="4">
    <mergeCell ref="C2:H2"/>
    <mergeCell ref="C8:H8"/>
    <mergeCell ref="C14:G14"/>
    <mergeCell ref="C19:H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13"/>
  <sheetViews>
    <sheetView showGridLines="0" zoomScaleNormal="100" workbookViewId="0">
      <selection activeCell="G4" sqref="G4"/>
    </sheetView>
  </sheetViews>
  <sheetFormatPr defaultColWidth="18.4296875" defaultRowHeight="15" x14ac:dyDescent="0.2"/>
  <cols>
    <col min="1" max="2" width="18.4296875" style="1"/>
    <col min="3" max="3" width="22.46484375" style="1" customWidth="1"/>
    <col min="4" max="16384" width="18.4296875" style="1"/>
  </cols>
  <sheetData>
    <row r="2" spans="2:8" ht="54" customHeight="1" x14ac:dyDescent="0.2">
      <c r="B2" s="61" t="s">
        <v>18</v>
      </c>
      <c r="C2" s="61"/>
      <c r="D2" s="61"/>
      <c r="E2" s="61"/>
      <c r="F2" s="61"/>
      <c r="G2" s="61"/>
    </row>
    <row r="3" spans="2:8" ht="25.5" customHeight="1" x14ac:dyDescent="0.2">
      <c r="B3" s="57" t="s">
        <v>19</v>
      </c>
      <c r="C3" s="57" t="s">
        <v>20</v>
      </c>
      <c r="D3" s="57" t="s">
        <v>21</v>
      </c>
      <c r="E3" s="57" t="s">
        <v>22</v>
      </c>
      <c r="F3" s="57" t="s">
        <v>23</v>
      </c>
      <c r="G3" s="57" t="s">
        <v>24</v>
      </c>
    </row>
    <row r="4" spans="2:8" ht="64.5" x14ac:dyDescent="0.2">
      <c r="B4" s="48" t="s">
        <v>25</v>
      </c>
      <c r="C4" s="48" t="s">
        <v>26</v>
      </c>
      <c r="D4" s="49">
        <v>1103068308</v>
      </c>
      <c r="E4" s="49">
        <v>1086858000</v>
      </c>
      <c r="F4" s="50">
        <v>0.98499999999999999</v>
      </c>
      <c r="G4" s="49">
        <v>5610999000</v>
      </c>
    </row>
    <row r="5" spans="2:8" x14ac:dyDescent="0.2">
      <c r="B5" s="62" t="s">
        <v>27</v>
      </c>
      <c r="C5" s="62"/>
      <c r="D5" s="62"/>
      <c r="E5" s="62"/>
      <c r="F5" s="62"/>
      <c r="G5" s="62"/>
    </row>
    <row r="6" spans="2:8" x14ac:dyDescent="0.2">
      <c r="B6" s="62" t="s">
        <v>28</v>
      </c>
      <c r="C6" s="62"/>
      <c r="D6" s="62"/>
      <c r="E6" s="62"/>
      <c r="F6" s="62"/>
      <c r="G6" s="62"/>
    </row>
    <row r="7" spans="2:8" x14ac:dyDescent="0.2">
      <c r="B7" s="62" t="s">
        <v>29</v>
      </c>
      <c r="C7" s="62"/>
      <c r="D7" s="62"/>
      <c r="E7" s="62"/>
      <c r="F7" s="62"/>
      <c r="G7" s="62"/>
    </row>
    <row r="9" spans="2:8" ht="46.15" customHeight="1" x14ac:dyDescent="0.2">
      <c r="B9" s="60" t="s">
        <v>30</v>
      </c>
      <c r="C9" s="60"/>
      <c r="D9" s="60"/>
      <c r="E9" s="60"/>
      <c r="F9" s="53"/>
      <c r="G9" s="53"/>
    </row>
    <row r="10" spans="2:8" x14ac:dyDescent="0.2">
      <c r="B10" s="55" t="s">
        <v>31</v>
      </c>
      <c r="C10" s="55" t="s">
        <v>21</v>
      </c>
      <c r="D10" s="55" t="s">
        <v>22</v>
      </c>
      <c r="E10" s="55" t="s">
        <v>23</v>
      </c>
      <c r="F10" s="47"/>
    </row>
    <row r="11" spans="2:8" ht="115.5" customHeight="1" x14ac:dyDescent="0.2">
      <c r="B11" s="48" t="s">
        <v>32</v>
      </c>
      <c r="C11" s="49">
        <v>4229784000</v>
      </c>
      <c r="D11" s="49">
        <v>4229784000</v>
      </c>
      <c r="E11" s="50">
        <f>D11/C11</f>
        <v>1</v>
      </c>
      <c r="F11" s="51"/>
    </row>
    <row r="12" spans="2:8" ht="14.25" customHeight="1" x14ac:dyDescent="0.2">
      <c r="B12" s="56" t="s">
        <v>27</v>
      </c>
      <c r="C12" s="54"/>
      <c r="D12" s="54"/>
      <c r="E12" s="54"/>
      <c r="F12" s="54"/>
      <c r="H12" s="46"/>
    </row>
    <row r="13" spans="2:8" x14ac:dyDescent="0.2">
      <c r="B13" s="52" t="s">
        <v>33</v>
      </c>
    </row>
  </sheetData>
  <mergeCells count="5">
    <mergeCell ref="B9:E9"/>
    <mergeCell ref="B2:G2"/>
    <mergeCell ref="B5:G5"/>
    <mergeCell ref="B6:G6"/>
    <mergeCell ref="B7:G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E21"/>
  <sheetViews>
    <sheetView showGridLines="0" zoomScale="115" zoomScaleNormal="115" workbookViewId="0">
      <selection activeCell="G9" sqref="G9"/>
    </sheetView>
  </sheetViews>
  <sheetFormatPr defaultColWidth="11.43359375" defaultRowHeight="15" x14ac:dyDescent="0.2"/>
  <cols>
    <col min="2" max="2" width="26.36328125" customWidth="1"/>
    <col min="3" max="3" width="20.984375" style="28" customWidth="1"/>
    <col min="4" max="4" width="17.08203125" style="28" customWidth="1"/>
    <col min="5" max="5" width="20.3125" style="28" customWidth="1"/>
  </cols>
  <sheetData>
    <row r="2" spans="2:5" ht="35.25" customHeight="1" x14ac:dyDescent="0.2">
      <c r="B2" s="65" t="s">
        <v>34</v>
      </c>
      <c r="C2" s="65"/>
      <c r="D2" s="65"/>
      <c r="E2" s="65"/>
    </row>
    <row r="3" spans="2:5" ht="22.5" customHeight="1" x14ac:dyDescent="0.2">
      <c r="B3" s="67" t="s">
        <v>35</v>
      </c>
      <c r="C3" s="67"/>
      <c r="D3" s="67"/>
      <c r="E3" s="67"/>
    </row>
    <row r="4" spans="2:5" ht="25.5" thickBot="1" x14ac:dyDescent="0.25">
      <c r="B4" s="45" t="s">
        <v>36</v>
      </c>
      <c r="C4" s="44" t="s">
        <v>37</v>
      </c>
      <c r="D4" s="44" t="s">
        <v>38</v>
      </c>
      <c r="E4" s="44" t="s">
        <v>39</v>
      </c>
    </row>
    <row r="5" spans="2:5" ht="33.75" customHeight="1" thickBot="1" x14ac:dyDescent="0.25">
      <c r="B5" s="43" t="s">
        <v>40</v>
      </c>
      <c r="C5" s="42">
        <v>32706197005</v>
      </c>
      <c r="D5" s="42">
        <v>18374300000</v>
      </c>
      <c r="E5" s="41">
        <v>0.56179999999999997</v>
      </c>
    </row>
    <row r="6" spans="2:5" x14ac:dyDescent="0.2">
      <c r="B6" s="63" t="s">
        <v>41</v>
      </c>
      <c r="C6" s="63"/>
      <c r="D6" s="63"/>
      <c r="E6" s="40"/>
    </row>
    <row r="7" spans="2:5" x14ac:dyDescent="0.2">
      <c r="B7" s="39"/>
    </row>
    <row r="8" spans="2:5" ht="86.25" customHeight="1" x14ac:dyDescent="0.2">
      <c r="B8" s="65" t="s">
        <v>42</v>
      </c>
      <c r="C8" s="65"/>
      <c r="D8" s="65"/>
      <c r="E8" s="65"/>
    </row>
    <row r="9" spans="2:5" ht="20.25" customHeight="1" x14ac:dyDescent="0.2">
      <c r="B9" s="67" t="s">
        <v>43</v>
      </c>
      <c r="C9" s="67"/>
      <c r="D9" s="67"/>
      <c r="E9" s="67"/>
    </row>
    <row r="10" spans="2:5" ht="24.75" x14ac:dyDescent="0.2">
      <c r="B10" s="38" t="s">
        <v>44</v>
      </c>
      <c r="C10" s="38" t="s">
        <v>37</v>
      </c>
      <c r="D10" s="38" t="s">
        <v>38</v>
      </c>
      <c r="E10" s="38" t="s">
        <v>39</v>
      </c>
    </row>
    <row r="11" spans="2:5" ht="15.75" thickBot="1" x14ac:dyDescent="0.25">
      <c r="B11" s="37">
        <v>7770</v>
      </c>
      <c r="C11" s="31">
        <v>43716039725</v>
      </c>
      <c r="D11" s="31">
        <v>43716039725</v>
      </c>
      <c r="E11" s="30">
        <v>1</v>
      </c>
    </row>
    <row r="12" spans="2:5" ht="25.5" thickBot="1" x14ac:dyDescent="0.25">
      <c r="B12" s="36" t="s">
        <v>45</v>
      </c>
      <c r="C12" s="34">
        <v>29462449725</v>
      </c>
      <c r="D12" s="34">
        <v>29462449725</v>
      </c>
      <c r="E12" s="33">
        <v>1</v>
      </c>
    </row>
    <row r="13" spans="2:5" ht="15.75" thickBot="1" x14ac:dyDescent="0.25">
      <c r="B13" s="35" t="s">
        <v>40</v>
      </c>
      <c r="C13" s="34">
        <v>13803590000</v>
      </c>
      <c r="D13" s="34">
        <v>13803590000</v>
      </c>
      <c r="E13" s="33">
        <v>1</v>
      </c>
    </row>
    <row r="14" spans="2:5" ht="15.75" thickBot="1" x14ac:dyDescent="0.25">
      <c r="B14" s="35" t="s">
        <v>46</v>
      </c>
      <c r="C14" s="34">
        <v>450000000</v>
      </c>
      <c r="D14" s="34">
        <v>450000000</v>
      </c>
      <c r="E14" s="33">
        <v>1</v>
      </c>
    </row>
    <row r="15" spans="2:5" ht="15.75" thickBot="1" x14ac:dyDescent="0.25">
      <c r="B15" s="37">
        <v>7937</v>
      </c>
      <c r="C15" s="31">
        <v>27674135107</v>
      </c>
      <c r="D15" s="31">
        <v>27492682466</v>
      </c>
      <c r="E15" s="30">
        <v>0.99339999999999995</v>
      </c>
    </row>
    <row r="16" spans="2:5" ht="25.5" thickBot="1" x14ac:dyDescent="0.25">
      <c r="B16" s="36" t="s">
        <v>45</v>
      </c>
      <c r="C16" s="34">
        <v>14718532466</v>
      </c>
      <c r="D16" s="34">
        <v>14718532466</v>
      </c>
      <c r="E16" s="33">
        <v>1</v>
      </c>
    </row>
    <row r="17" spans="2:5" ht="15.75" thickBot="1" x14ac:dyDescent="0.25">
      <c r="B17" s="35" t="s">
        <v>40</v>
      </c>
      <c r="C17" s="34">
        <v>12505602641</v>
      </c>
      <c r="D17" s="34">
        <v>12324150000</v>
      </c>
      <c r="E17" s="33">
        <v>0.98550000000000004</v>
      </c>
    </row>
    <row r="18" spans="2:5" ht="15.75" thickBot="1" x14ac:dyDescent="0.25">
      <c r="B18" s="35" t="s">
        <v>46</v>
      </c>
      <c r="C18" s="34">
        <v>450000000</v>
      </c>
      <c r="D18" s="34">
        <v>450000000</v>
      </c>
      <c r="E18" s="33">
        <v>1</v>
      </c>
    </row>
    <row r="19" spans="2:5" ht="15.75" thickBot="1" x14ac:dyDescent="0.25">
      <c r="B19" s="32" t="s">
        <v>47</v>
      </c>
      <c r="C19" s="31">
        <v>71390174832</v>
      </c>
      <c r="D19" s="31">
        <v>71208722191</v>
      </c>
      <c r="E19" s="30">
        <v>0.99750000000000005</v>
      </c>
    </row>
    <row r="20" spans="2:5" x14ac:dyDescent="0.2">
      <c r="B20" s="64" t="s">
        <v>48</v>
      </c>
      <c r="C20" s="64"/>
      <c r="D20" s="64"/>
      <c r="E20" s="29"/>
    </row>
    <row r="21" spans="2:5" ht="36.75" customHeight="1" x14ac:dyDescent="0.2">
      <c r="B21" s="66" t="s">
        <v>49</v>
      </c>
      <c r="C21" s="66"/>
      <c r="D21" s="66"/>
      <c r="E21" s="66"/>
    </row>
  </sheetData>
  <mergeCells count="7">
    <mergeCell ref="B6:D6"/>
    <mergeCell ref="B20:D20"/>
    <mergeCell ref="B2:E2"/>
    <mergeCell ref="B8:E8"/>
    <mergeCell ref="B21:E21"/>
    <mergeCell ref="B3:E3"/>
    <mergeCell ref="B9:E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 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 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 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b872f2-3a61-47fd-bff8-fdabf5ac429d" xsi:nil="true"/>
    <lcf76f155ced4ddcb4097134ff3c332f xmlns="daa7cf6d-552f-429c-acf3-7f74babc9d3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471BDD2FC2AA46A19FBD1836AAE625" ma:contentTypeVersion="12" ma:contentTypeDescription="Create a new document." ma:contentTypeScope="" ma:versionID="d740bb79ce08a9b34caeda2ffecd8f13">
  <xsd:schema xmlns:xsd="http://www.w3.org/2001/XMLSchema" xmlns:xs="http://www.w3.org/2001/XMLSchema" xmlns:p="http://schemas.microsoft.com/office/2006/metadata/properties" xmlns:ns2="daa7cf6d-552f-429c-acf3-7f74babc9d3c" xmlns:ns3="57b872f2-3a61-47fd-bff8-fdabf5ac429d" targetNamespace="http://schemas.microsoft.com/office/2006/metadata/properties" ma:root="true" ma:fieldsID="a4b2490a47977c08ca37803d7c572bb2" ns2:_="" ns3:_="">
    <xsd:import namespace="daa7cf6d-552f-429c-acf3-7f74babc9d3c"/>
    <xsd:import namespace="57b872f2-3a61-47fd-bff8-fdabf5ac429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a7cf6d-552f-429c-acf3-7f74babc9d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1f14a09-b142-4f1a-9b1d-85a23056d5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b872f2-3a61-47fd-bff8-fdabf5ac429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e879b7e-bdee-415e-a8f2-9097532fd720}" ma:internalName="TaxCatchAll" ma:showField="CatchAllData" ma:web="57b872f2-3a61-47fd-bff8-fdabf5ac42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658FC4-E3DD-42C0-8C90-34E6A4FDEE96}">
  <ds:schemaRefs>
    <ds:schemaRef ds:uri="http://schemas.microsoft.com/office/2006/metadata/properties"/>
    <ds:schemaRef ds:uri="http://www.w3.org/2000/xmlns/"/>
    <ds:schemaRef ds:uri="57b872f2-3a61-47fd-bff8-fdabf5ac429d"/>
    <ds:schemaRef ds:uri="http://www.w3.org/2001/XMLSchema-instance"/>
    <ds:schemaRef ds:uri="daa7cf6d-552f-429c-acf3-7f74babc9d3c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E9A45D8-5E3E-4B74-807F-A0DC7447AE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8C65D2B-C811-4650-BFB1-2C69E3FB91FF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daa7cf6d-552f-429c-acf3-7f74babc9d3c"/>
    <ds:schemaRef ds:uri="57b872f2-3a61-47fd-bff8-fdabf5ac429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IMG</vt:lpstr>
      <vt:lpstr>JUVENTUD</vt:lpstr>
      <vt:lpstr>VEJEZ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Liliana Rodríguez Carranza</dc:creator>
  <cp:keywords/>
  <dc:description/>
  <cp:lastModifiedBy>Juan Camilo Narvaez Balcazar</cp:lastModifiedBy>
  <cp:revision/>
  <dcterms:created xsi:type="dcterms:W3CDTF">2025-04-15T17:47:27Z</dcterms:created>
  <dcterms:modified xsi:type="dcterms:W3CDTF">2025-04-24T23:26:05Z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0x01010084471BDD2FC2AA46A19FBD1836AAE625</vt:lpwstr>
  </property>
  <property fmtid="{D5CDD505-2E9C-101B-9397-08002B2CF9AE}" pid="3" name="MediaServiceImageTags">
    <vt:lpwstr/>
  </property>
</Properties>
</file>